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lich\Desktop\"/>
    </mc:Choice>
  </mc:AlternateContent>
  <bookViews>
    <workbookView xWindow="0" yWindow="0" windowWidth="0" windowHeight="0"/>
  </bookViews>
  <sheets>
    <sheet name="Rekapitulace stavby" sheetId="1" r:id="rId1"/>
    <sheet name="1 - PD" sheetId="2" r:id="rId2"/>
    <sheet name="2 - dozor" sheetId="3" r:id="rId3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'1 - PD'!$C$120:$K$123</definedName>
    <definedName name="_xlnm.Print_Area" localSheetId="1">'1 - PD'!$C$4:$J$76,'1 - PD'!$C$82:$J$100,'1 - PD'!$C$106:$K$123</definedName>
    <definedName name="_xlnm.Print_Titles" localSheetId="1">'1 - PD'!$120:$120</definedName>
    <definedName name="_xlnm._FilterDatabase" localSheetId="2" hidden="1">'2 - dozor'!$C$121:$K$125</definedName>
    <definedName name="_xlnm.Print_Area" localSheetId="2">'2 - dozor'!$C$4:$J$76,'2 - dozor'!$C$82:$J$101,'2 - dozor'!$C$107:$K$125</definedName>
    <definedName name="_xlnm.Print_Titles" localSheetId="2">'2 - dozor'!$121:$121</definedName>
  </definedNames>
  <calcPr/>
</workbook>
</file>

<file path=xl/calcChain.xml><?xml version="1.0" encoding="utf-8"?>
<calcChain xmlns="http://schemas.openxmlformats.org/spreadsheetml/2006/main">
  <c i="3" l="1" r="J39"/>
  <c r="J38"/>
  <c i="1" r="AY97"/>
  <c i="3" r="J37"/>
  <c i="1" r="AX97"/>
  <c i="3" r="BI125"/>
  <c r="BH125"/>
  <c r="BG125"/>
  <c r="BF125"/>
  <c r="T125"/>
  <c r="T124"/>
  <c r="T123"/>
  <c r="T122"/>
  <c r="R125"/>
  <c r="R124"/>
  <c r="R123"/>
  <c r="R122"/>
  <c r="P125"/>
  <c r="P124"/>
  <c r="P123"/>
  <c r="P122"/>
  <c i="1" r="AU97"/>
  <c i="3" r="F116"/>
  <c r="E114"/>
  <c r="F91"/>
  <c r="E89"/>
  <c r="J26"/>
  <c r="E26"/>
  <c r="J119"/>
  <c r="J25"/>
  <c r="J23"/>
  <c r="E23"/>
  <c r="J93"/>
  <c r="J22"/>
  <c r="J20"/>
  <c r="E20"/>
  <c r="F94"/>
  <c r="J19"/>
  <c r="J17"/>
  <c r="E17"/>
  <c r="F118"/>
  <c r="J16"/>
  <c r="J14"/>
  <c r="J116"/>
  <c r="E7"/>
  <c r="E85"/>
  <c i="2" r="J39"/>
  <c r="J38"/>
  <c i="1" r="AY96"/>
  <c i="2" r="J37"/>
  <c i="1" r="AX96"/>
  <c i="2" r="BI123"/>
  <c r="BH123"/>
  <c r="BG123"/>
  <c r="BF123"/>
  <c r="T123"/>
  <c r="T122"/>
  <c r="T121"/>
  <c r="R123"/>
  <c r="R122"/>
  <c r="R121"/>
  <c r="P123"/>
  <c r="P122"/>
  <c r="P121"/>
  <c i="1" r="AU96"/>
  <c i="2" r="F115"/>
  <c r="E113"/>
  <c r="F91"/>
  <c r="E89"/>
  <c r="J26"/>
  <c r="E26"/>
  <c r="J118"/>
  <c r="J25"/>
  <c r="J23"/>
  <c r="E23"/>
  <c r="J117"/>
  <c r="J22"/>
  <c r="J20"/>
  <c r="E20"/>
  <c r="F118"/>
  <c r="J19"/>
  <c r="J17"/>
  <c r="E17"/>
  <c r="F117"/>
  <c r="J16"/>
  <c r="J14"/>
  <c r="J115"/>
  <c r="E7"/>
  <c r="E109"/>
  <c i="1" r="L90"/>
  <c r="AM90"/>
  <c r="AM89"/>
  <c r="L89"/>
  <c r="AM87"/>
  <c r="L87"/>
  <c r="L85"/>
  <c r="L84"/>
  <c i="2" r="J36"/>
  <c i="3" r="J125"/>
  <c i="1" r="AS95"/>
  <c i="2" r="BK123"/>
  <c i="3" r="J36"/>
  <c i="1" r="AW97"/>
  <c i="2" r="F37"/>
  <c r="F38"/>
  <c r="F36"/>
  <c r="J123"/>
  <c i="3" r="F37"/>
  <c r="BK125"/>
  <c r="F39"/>
  <c i="1" r="BD97"/>
  <c i="2" r="F39"/>
  <c i="3" r="F38"/>
  <c i="1" r="BC97"/>
  <c i="2" l="1" r="BK122"/>
  <c r="J122"/>
  <c r="J99"/>
  <c i="3" r="BK124"/>
  <c r="J124"/>
  <c r="J100"/>
  <c r="J91"/>
  <c r="J118"/>
  <c i="2" r="BK121"/>
  <c r="J121"/>
  <c r="J98"/>
  <c i="3" r="F93"/>
  <c r="J94"/>
  <c r="F119"/>
  <c r="BE125"/>
  <c r="E110"/>
  <c i="1" r="BB97"/>
  <c r="BB96"/>
  <c r="BC96"/>
  <c r="AW96"/>
  <c i="2" r="BE123"/>
  <c r="E85"/>
  <c r="J91"/>
  <c r="F93"/>
  <c r="J93"/>
  <c r="F94"/>
  <c r="J94"/>
  <c i="1" r="BA96"/>
  <c r="BD96"/>
  <c r="AU95"/>
  <c i="3" r="F35"/>
  <c i="1" r="AZ97"/>
  <c i="2" r="F35"/>
  <c i="1" r="AZ96"/>
  <c r="BC95"/>
  <c r="AY95"/>
  <c i="3" r="F36"/>
  <c i="1" r="BA97"/>
  <c r="BA95"/>
  <c r="AW95"/>
  <c r="BD95"/>
  <c r="BD94"/>
  <c r="W33"/>
  <c r="AS94"/>
  <c r="BB95"/>
  <c r="BB94"/>
  <c r="AX94"/>
  <c i="3" l="1" r="BK123"/>
  <c r="J123"/>
  <c r="J99"/>
  <c i="1" r="AU94"/>
  <c r="AZ95"/>
  <c r="AV95"/>
  <c r="AT95"/>
  <c i="2" r="J32"/>
  <c i="1" r="AG96"/>
  <c r="W31"/>
  <c i="2" r="J35"/>
  <c i="1" r="AV96"/>
  <c r="AT96"/>
  <c i="3" r="J35"/>
  <c i="1" r="AV97"/>
  <c r="AT97"/>
  <c r="AX95"/>
  <c r="BA94"/>
  <c r="W30"/>
  <c r="BC94"/>
  <c r="AY94"/>
  <c i="3" l="1" r="BK122"/>
  <c r="J122"/>
  <c r="J98"/>
  <c i="1" r="AN96"/>
  <c i="2" r="J41"/>
  <c i="1" r="AW94"/>
  <c r="AK30"/>
  <c r="AZ94"/>
  <c r="AV94"/>
  <c r="AK29"/>
  <c r="W32"/>
  <c i="3" l="1" r="J32"/>
  <c i="1" r="AG97"/>
  <c r="W29"/>
  <c r="AT94"/>
  <c i="3" l="1" r="J41"/>
  <c i="1" r="AG95"/>
  <c r="AG94"/>
  <c r="AK26"/>
  <c r="AN97"/>
  <c r="AK35"/>
  <c r="AN94"/>
  <c l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<sst xmlns="http://schemas.openxmlformats.org/spreadsheetml/2006/main">
  <si>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</si>
  <si>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</si>
  <si>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</si>
  <si>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</si>
  <si>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</si>
  <si>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{39921849-ba88-4602-b9ab-3873fcbe24ea}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</si>
  <si>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</si>
  <si>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</si>
  <si>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</si>
  <si>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</si>
  <si>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</si>
  <si>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</si>
  <si>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</si>
  <si>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</si>
  <si>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230315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</si>
  <si>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</si>
  <si>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</si>
  <si>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trakčního vedení na trati Ústí n.L. západ-Bílina, 2.etapa (PD)</t>
  </si>
  <si>
    <t>KSO:</t>
  </si>
  <si>
    <t>CC-CZ:</t>
  </si>
  <si>
    <t>Místo:</t>
  </si>
  <si>
    <t xml:space="preserve"> </t>
  </si>
  <si>
    <t>Datum:</t>
  </si>
  <si>
    <t>15. 3. 2023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</si>
  <si>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</si>
  <si>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</si>
  <si>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</si>
  <si>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</si>
  <si>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</si>
  <si>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</si>
  <si>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</si>
  <si>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</si>
  <si>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</si>
  <si>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</si>
  <si>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</si>
  <si>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</si>
  <si>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</si>
  <si>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</si>
  <si>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</si>
  <si>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</si>
  <si>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</si>
  <si>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</si>
  <si>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</si>
  <si>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</si>
  <si>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</si>
  <si>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</si>
  <si>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</si>
  <si>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</si>
  <si>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</si>
  <si>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</si>
  <si>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</si>
  <si>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</si>
  <si>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</si>
  <si>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</si>
  <si>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</si>
  <si>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</si>
  <si>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</si>
  <si>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</si>
  <si>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</si>
  <si>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</si>
  <si>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</si>
  <si>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</si>
  <si>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</si>
  <si>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</si>
  <si>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</si>
  <si>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</si>
  <si>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</si>
  <si>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</si>
  <si>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</si>
  <si>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</si>
  <si>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</si>
  <si>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</si>
  <si>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</si>
  <si>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</si>
  <si>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</si>
  <si>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</si>
  <si>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</si>
  <si>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</si>
  <si>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VON</t>
  </si>
  <si>
    <t>STA</t>
  </si>
  <si>
    <t>1</t>
  </si>
  <si>
    <t>{928e356e-6ee4-492a-ba79-57d0886b579a}</t>
  </si>
  <si>
    <t>2</t>
  </si>
  <si>
    <t>/</t>
  </si>
  <si>
    <t>PD</t>
  </si>
  <si>
    <t>Soupis</t>
  </si>
  <si>
    <t>{770913a3-883b-4762-bd4d-d78937e2edc2}</t>
  </si>
  <si>
    <t>dozor</t>
  </si>
  <si>
    <t>{c246e493-b045-4e95-b568-47735fda41c3}</t>
  </si>
  <si>
    <t>KRYCÍ LIST SOUPISU PRACÍ</t>
  </si>
  <si>
    <t>Objekt:</t>
  </si>
  <si>
    <t>01 - VON</t>
  </si>
  <si>
    <t>Soupis:</t>
  </si>
  <si>
    <t>1 - PD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</si>
  <si>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</si>
  <si>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</si>
  <si>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</si>
  <si>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</si>
  <si>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</si>
  <si>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</si>
  <si>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</si>
  <si>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</si>
  <si>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</si>
  <si>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</si>
  <si>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</si>
  <si>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</si>
  <si>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</si>
  <si>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</si>
  <si>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</si>
  <si>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</si>
  <si>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</si>
  <si>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</si>
  <si>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</si>
  <si>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</si>
  <si>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</si>
  <si>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</si>
  <si>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</si>
  <si>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</si>
  <si>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023101041</t>
  </si>
  <si>
    <t>Projektové práce Projektové práce v rozsahu ZRN (vyjma dále jmenované práce) přes 20 mil. Kč</t>
  </si>
  <si>
    <t>%</t>
  </si>
  <si>
    <t>Sborník UOŽI 01 2023</t>
  </si>
  <si>
    <t>4</t>
  </si>
  <si>
    <t>1348388918</t>
  </si>
  <si>
    <t>2 - dozor</t>
  </si>
  <si>
    <t xml:space="preserve">    VRN4 - Inženýrská činnost</t>
  </si>
  <si>
    <t>VRN4</t>
  </si>
  <si>
    <t>Inženýrská činnost</t>
  </si>
  <si>
    <t>041103000</t>
  </si>
  <si>
    <t>Autorský dozor projektanta</t>
  </si>
  <si>
    <t>hod</t>
  </si>
  <si>
    <t>CS ÚRS 2023 01</t>
  </si>
  <si>
    <t>1024</t>
  </si>
  <si>
    <t>248305407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</si>
</sst>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167" fontId="19" fillId="0" borderId="22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230315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trakčního vedení na trati Ústí n.L. západ-Bílina, 2.etapa (PD)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15. 3. 2023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7"/>
      <c r="B95" s="116"/>
      <c r="C95" s="117"/>
      <c r="D95" s="118" t="s">
        <v>77</v>
      </c>
      <c r="E95" s="118"/>
      <c r="F95" s="118"/>
      <c r="G95" s="118"/>
      <c r="H95" s="118"/>
      <c r="I95" s="119"/>
      <c r="J95" s="118" t="s">
        <v>78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ROUND(SUM(AG96:AG97),2)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79</v>
      </c>
      <c r="AR95" s="123"/>
      <c r="AS95" s="124">
        <f>ROUND(SUM(AS96:AS97),2)</f>
        <v>0</v>
      </c>
      <c r="AT95" s="125">
        <f>ROUND(SUM(AV95:AW95),2)</f>
        <v>0</v>
      </c>
      <c r="AU95" s="126">
        <f>ROUND(SUM(AU96:AU97),5)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ROUND(SUM(AZ96:AZ97),2)</f>
        <v>0</v>
      </c>
      <c r="BA95" s="125">
        <f>ROUND(SUM(BA96:BA97),2)</f>
        <v>0</v>
      </c>
      <c r="BB95" s="125">
        <f>ROUND(SUM(BB96:BB97),2)</f>
        <v>0</v>
      </c>
      <c r="BC95" s="125">
        <f>ROUND(SUM(BC96:BC97),2)</f>
        <v>0</v>
      </c>
      <c r="BD95" s="127">
        <f>ROUND(SUM(BD96:BD97),2)</f>
        <v>0</v>
      </c>
      <c r="BE95" s="7"/>
      <c r="BS95" s="128" t="s">
        <v>72</v>
      </c>
      <c r="BT95" s="128" t="s">
        <v>80</v>
      </c>
      <c r="BU95" s="128" t="s">
        <v>74</v>
      </c>
      <c r="BV95" s="128" t="s">
        <v>75</v>
      </c>
      <c r="BW95" s="128" t="s">
        <v>81</v>
      </c>
      <c r="BX95" s="128" t="s">
        <v>5</v>
      </c>
      <c r="CL95" s="128" t="s">
        <v>1</v>
      </c>
      <c r="CM95" s="128" t="s">
        <v>82</v>
      </c>
    </row>
    <row r="96" s="4" customFormat="1" ht="16.5" customHeight="1">
      <c r="A96" s="129" t="s">
        <v>83</v>
      </c>
      <c r="B96" s="67"/>
      <c r="C96" s="130"/>
      <c r="D96" s="130"/>
      <c r="E96" s="131" t="s">
        <v>80</v>
      </c>
      <c r="F96" s="131"/>
      <c r="G96" s="131"/>
      <c r="H96" s="131"/>
      <c r="I96" s="131"/>
      <c r="J96" s="130"/>
      <c r="K96" s="131" t="s">
        <v>84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'1 - PD'!J32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85</v>
      </c>
      <c r="AR96" s="69"/>
      <c r="AS96" s="134">
        <v>0</v>
      </c>
      <c r="AT96" s="135">
        <f>ROUND(SUM(AV96:AW96),2)</f>
        <v>0</v>
      </c>
      <c r="AU96" s="136">
        <f>'1 - PD'!P121</f>
        <v>0</v>
      </c>
      <c r="AV96" s="135">
        <f>'1 - PD'!J35</f>
        <v>0</v>
      </c>
      <c r="AW96" s="135">
        <f>'1 - PD'!J36</f>
        <v>0</v>
      </c>
      <c r="AX96" s="135">
        <f>'1 - PD'!J37</f>
        <v>0</v>
      </c>
      <c r="AY96" s="135">
        <f>'1 - PD'!J38</f>
        <v>0</v>
      </c>
      <c r="AZ96" s="135">
        <f>'1 - PD'!F35</f>
        <v>0</v>
      </c>
      <c r="BA96" s="135">
        <f>'1 - PD'!F36</f>
        <v>0</v>
      </c>
      <c r="BB96" s="135">
        <f>'1 - PD'!F37</f>
        <v>0</v>
      </c>
      <c r="BC96" s="135">
        <f>'1 - PD'!F38</f>
        <v>0</v>
      </c>
      <c r="BD96" s="137">
        <f>'1 - PD'!F39</f>
        <v>0</v>
      </c>
      <c r="BE96" s="4"/>
      <c r="BT96" s="138" t="s">
        <v>82</v>
      </c>
      <c r="BV96" s="138" t="s">
        <v>75</v>
      </c>
      <c r="BW96" s="138" t="s">
        <v>86</v>
      </c>
      <c r="BX96" s="138" t="s">
        <v>81</v>
      </c>
      <c r="CL96" s="138" t="s">
        <v>1</v>
      </c>
    </row>
    <row r="97" s="4" customFormat="1" ht="16.5" customHeight="1">
      <c r="A97" s="129" t="s">
        <v>83</v>
      </c>
      <c r="B97" s="67"/>
      <c r="C97" s="130"/>
      <c r="D97" s="130"/>
      <c r="E97" s="131" t="s">
        <v>82</v>
      </c>
      <c r="F97" s="131"/>
      <c r="G97" s="131"/>
      <c r="H97" s="131"/>
      <c r="I97" s="131"/>
      <c r="J97" s="130"/>
      <c r="K97" s="131" t="s">
        <v>87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'2 - dozor'!J32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85</v>
      </c>
      <c r="AR97" s="69"/>
      <c r="AS97" s="139">
        <v>0</v>
      </c>
      <c r="AT97" s="140">
        <f>ROUND(SUM(AV97:AW97),2)</f>
        <v>0</v>
      </c>
      <c r="AU97" s="141">
        <f>'2 - dozor'!P122</f>
        <v>0</v>
      </c>
      <c r="AV97" s="140">
        <f>'2 - dozor'!J35</f>
        <v>0</v>
      </c>
      <c r="AW97" s="140">
        <f>'2 - dozor'!J36</f>
        <v>0</v>
      </c>
      <c r="AX97" s="140">
        <f>'2 - dozor'!J37</f>
        <v>0</v>
      </c>
      <c r="AY97" s="140">
        <f>'2 - dozor'!J38</f>
        <v>0</v>
      </c>
      <c r="AZ97" s="140">
        <f>'2 - dozor'!F35</f>
        <v>0</v>
      </c>
      <c r="BA97" s="140">
        <f>'2 - dozor'!F36</f>
        <v>0</v>
      </c>
      <c r="BB97" s="140">
        <f>'2 - dozor'!F37</f>
        <v>0</v>
      </c>
      <c r="BC97" s="140">
        <f>'2 - dozor'!F38</f>
        <v>0</v>
      </c>
      <c r="BD97" s="142">
        <f>'2 - dozor'!F39</f>
        <v>0</v>
      </c>
      <c r="BE97" s="4"/>
      <c r="BT97" s="138" t="s">
        <v>82</v>
      </c>
      <c r="BV97" s="138" t="s">
        <v>75</v>
      </c>
      <c r="BW97" s="138" t="s">
        <v>88</v>
      </c>
      <c r="BX97" s="138" t="s">
        <v>81</v>
      </c>
      <c r="CL97" s="138" t="s">
        <v>1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2WQhM4c4HLPi8EETkiml4G1XzgnVBbz3J4NXfeJ/qlUcCBl7XLJIZTrnKYfg7CU5/fekLgQKgkTR9X4twf2+Gw==" hashValue="PY9O/JXbzGo8i46cOt8lik3K94ck1KoqpLVFGmBDYkkwfN7AMmFDBI+ulkeyCBhxHkTknmoI3KxgrsM0dBn3+A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AG94:AM94"/>
    <mergeCell ref="AN94:AP94"/>
    <mergeCell ref="AR2:BE2"/>
  </mergeCells>
  <hyperlinks>
    <hyperlink ref="A96" location="'1 - PD'!C2" display="/"/>
    <hyperlink ref="A97" location="'2 - dozor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82</v>
      </c>
    </row>
    <row r="4" s="1" customFormat="1" ht="24.96" customHeight="1">
      <c r="B4" s="17"/>
      <c r="D4" s="145" t="s">
        <v>89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6.25" customHeight="1">
      <c r="B7" s="17"/>
      <c r="E7" s="148" t="str">
        <f>'Rekapitulace stavby'!K6</f>
        <v>Oprava trakčního vedení na trati Ústí n.L. západ-Bílina, 2.etapa (PD)</v>
      </c>
      <c r="F7" s="147"/>
      <c r="G7" s="147"/>
      <c r="H7" s="147"/>
      <c r="L7" s="17"/>
    </row>
    <row r="8" s="1" customFormat="1" ht="12" customHeight="1">
      <c r="B8" s="17"/>
      <c r="D8" s="147" t="s">
        <v>90</v>
      </c>
      <c r="L8" s="17"/>
    </row>
    <row r="9" s="2" customFormat="1" ht="16.5" customHeight="1">
      <c r="A9" s="35"/>
      <c r="B9" s="41"/>
      <c r="C9" s="35"/>
      <c r="D9" s="35"/>
      <c r="E9" s="148" t="s">
        <v>91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92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93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15. 3. 2023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ROUND((SUM(BE121:BE123)),  2)</f>
        <v>0</v>
      </c>
      <c r="G35" s="35"/>
      <c r="H35" s="35"/>
      <c r="I35" s="161">
        <v>0.20999999999999999</v>
      </c>
      <c r="J35" s="160">
        <f>ROUND(((SUM(BE121:BE123))*I35),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ROUND((SUM(BF121:BF123)),  2)</f>
        <v>0</v>
      </c>
      <c r="G36" s="35"/>
      <c r="H36" s="35"/>
      <c r="I36" s="161">
        <v>0.14999999999999999</v>
      </c>
      <c r="J36" s="160">
        <f>ROUND(((SUM(BF121:BF123))*I36),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ROUND((SUM(BG121:BG123)),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ROUND((SUM(BH121:BH123)),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ROUND((SUM(BI121:BI123)),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>Oprava trakčního vedení na trati Ústí n.L. západ-Bílina, 2.etapa (PD)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90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91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92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1 - PD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15. 3. 2023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95</v>
      </c>
      <c r="D96" s="182"/>
      <c r="E96" s="182"/>
      <c r="F96" s="182"/>
      <c r="G96" s="182"/>
      <c r="H96" s="182"/>
      <c r="I96" s="182"/>
      <c r="J96" s="183" t="s">
        <v>96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97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98</v>
      </c>
    </row>
    <row r="99" s="9" customFormat="1" ht="24.96" customHeight="1">
      <c r="A99" s="9"/>
      <c r="B99" s="185"/>
      <c r="C99" s="186"/>
      <c r="D99" s="187" t="s">
        <v>99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100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6.25" customHeight="1">
      <c r="A109" s="35"/>
      <c r="B109" s="36"/>
      <c r="C109" s="37"/>
      <c r="D109" s="37"/>
      <c r="E109" s="180" t="str">
        <f>E7</f>
        <v>Oprava trakčního vedení na trati Ústí n.L. západ-Bílina, 2.etapa (PD)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90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91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92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1 - PD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15. 3. 2023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101</v>
      </c>
      <c r="D120" s="194" t="s">
        <v>58</v>
      </c>
      <c r="E120" s="194" t="s">
        <v>54</v>
      </c>
      <c r="F120" s="194" t="s">
        <v>55</v>
      </c>
      <c r="G120" s="194" t="s">
        <v>102</v>
      </c>
      <c r="H120" s="194" t="s">
        <v>103</v>
      </c>
      <c r="I120" s="194" t="s">
        <v>104</v>
      </c>
      <c r="J120" s="194" t="s">
        <v>96</v>
      </c>
      <c r="K120" s="195" t="s">
        <v>105</v>
      </c>
      <c r="L120" s="196"/>
      <c r="M120" s="97" t="s">
        <v>1</v>
      </c>
      <c r="N120" s="98" t="s">
        <v>37</v>
      </c>
      <c r="O120" s="98" t="s">
        <v>106</v>
      </c>
      <c r="P120" s="98" t="s">
        <v>107</v>
      </c>
      <c r="Q120" s="98" t="s">
        <v>108</v>
      </c>
      <c r="R120" s="98" t="s">
        <v>109</v>
      </c>
      <c r="S120" s="98" t="s">
        <v>110</v>
      </c>
      <c r="T120" s="99" t="s">
        <v>111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112</v>
      </c>
      <c r="D121" s="37"/>
      <c r="E121" s="37"/>
      <c r="F121" s="37"/>
      <c r="G121" s="37"/>
      <c r="H121" s="37"/>
      <c r="I121" s="37"/>
      <c r="J121" s="197">
        <f>BK121</f>
        <v>0</v>
      </c>
      <c r="K121" s="37"/>
      <c r="L121" s="41"/>
      <c r="M121" s="100"/>
      <c r="N121" s="198"/>
      <c r="O121" s="101"/>
      <c r="P121" s="199">
        <f>P122</f>
        <v>0</v>
      </c>
      <c r="Q121" s="101"/>
      <c r="R121" s="199">
        <f>R122</f>
        <v>0</v>
      </c>
      <c r="S121" s="101"/>
      <c r="T121" s="200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98</v>
      </c>
      <c r="BK121" s="201">
        <f>BK122</f>
        <v>0</v>
      </c>
    </row>
    <row r="122" s="11" customFormat="1" ht="25.92" customHeight="1">
      <c r="A122" s="11"/>
      <c r="B122" s="202"/>
      <c r="C122" s="203"/>
      <c r="D122" s="204" t="s">
        <v>72</v>
      </c>
      <c r="E122" s="205" t="s">
        <v>113</v>
      </c>
      <c r="F122" s="205" t="s">
        <v>114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</f>
        <v>0</v>
      </c>
      <c r="Q122" s="210"/>
      <c r="R122" s="211">
        <f>R123</f>
        <v>0</v>
      </c>
      <c r="S122" s="210"/>
      <c r="T122" s="212">
        <f>T123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3" t="s">
        <v>115</v>
      </c>
      <c r="AT122" s="214" t="s">
        <v>72</v>
      </c>
      <c r="AU122" s="214" t="s">
        <v>73</v>
      </c>
      <c r="AY122" s="213" t="s">
        <v>116</v>
      </c>
      <c r="BK122" s="215">
        <f>BK123</f>
        <v>0</v>
      </c>
    </row>
    <row r="123" s="2" customFormat="1" ht="33" customHeight="1">
      <c r="A123" s="35"/>
      <c r="B123" s="36"/>
      <c r="C123" s="216" t="s">
        <v>80</v>
      </c>
      <c r="D123" s="216" t="s">
        <v>117</v>
      </c>
      <c r="E123" s="217" t="s">
        <v>118</v>
      </c>
      <c r="F123" s="218" t="s">
        <v>119</v>
      </c>
      <c r="G123" s="219" t="s">
        <v>120</v>
      </c>
      <c r="H123" s="220"/>
      <c r="I123" s="221"/>
      <c r="J123" s="222">
        <f>ROUND(I123*H123,2)</f>
        <v>0</v>
      </c>
      <c r="K123" s="218" t="s">
        <v>121</v>
      </c>
      <c r="L123" s="41"/>
      <c r="M123" s="223" t="s">
        <v>1</v>
      </c>
      <c r="N123" s="224" t="s">
        <v>38</v>
      </c>
      <c r="O123" s="225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122</v>
      </c>
      <c r="AT123" s="228" t="s">
        <v>117</v>
      </c>
      <c r="AU123" s="228" t="s">
        <v>80</v>
      </c>
      <c r="AY123" s="14" t="s">
        <v>116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80</v>
      </c>
      <c r="BK123" s="229">
        <f>ROUND(I123*H123,2)</f>
        <v>0</v>
      </c>
      <c r="BL123" s="14" t="s">
        <v>122</v>
      </c>
      <c r="BM123" s="228" t="s">
        <v>123</v>
      </c>
    </row>
    <row r="124" s="2" customFormat="1" ht="6.96" customHeight="1">
      <c r="A124" s="35"/>
      <c r="B124" s="63"/>
      <c r="C124" s="64"/>
      <c r="D124" s="64"/>
      <c r="E124" s="64"/>
      <c r="F124" s="64"/>
      <c r="G124" s="64"/>
      <c r="H124" s="64"/>
      <c r="I124" s="64"/>
      <c r="J124" s="64"/>
      <c r="K124" s="64"/>
      <c r="L124" s="41"/>
      <c r="M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</sheetData>
  <sheetProtection sheet="1" autoFilter="0" formatColumns="0" formatRows="0" objects="1" scenarios="1" spinCount="100000" saltValue="A/lb3ZKLh31nBT3URqGHios08TL0PAimo7x7FO5XgL7FcRaTeg9nJ7bGTo3rySGwauSGcFWicN+wRz2jeA1CrQ==" hashValue="qbjPDIqQldaMl9SdBaVf+fhjCeslkfs1QP7iMg0ku01J94TgrRShHR+1syacVf6MDx/43T/yM1CDV7OM+H5R4Q==" algorithmName="SHA-512" password="CC35"/>
  <autoFilter ref="C120:K12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82</v>
      </c>
    </row>
    <row r="4" s="1" customFormat="1" ht="24.96" customHeight="1">
      <c r="B4" s="17"/>
      <c r="D4" s="145" t="s">
        <v>89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6.25" customHeight="1">
      <c r="B7" s="17"/>
      <c r="E7" s="148" t="str">
        <f>'Rekapitulace stavby'!K6</f>
        <v>Oprava trakčního vedení na trati Ústí n.L. západ-Bílina, 2.etapa (PD)</v>
      </c>
      <c r="F7" s="147"/>
      <c r="G7" s="147"/>
      <c r="H7" s="147"/>
      <c r="L7" s="17"/>
    </row>
    <row r="8" s="1" customFormat="1" ht="12" customHeight="1">
      <c r="B8" s="17"/>
      <c r="D8" s="147" t="s">
        <v>90</v>
      </c>
      <c r="L8" s="17"/>
    </row>
    <row r="9" s="2" customFormat="1" ht="16.5" customHeight="1">
      <c r="A9" s="35"/>
      <c r="B9" s="41"/>
      <c r="C9" s="35"/>
      <c r="D9" s="35"/>
      <c r="E9" s="148" t="s">
        <v>91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92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124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15. 3. 2023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ROUND(J122,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ROUND((SUM(BE122:BE125)),  2)</f>
        <v>0</v>
      </c>
      <c r="G35" s="35"/>
      <c r="H35" s="35"/>
      <c r="I35" s="161">
        <v>0.20999999999999999</v>
      </c>
      <c r="J35" s="160">
        <f>ROUND(((SUM(BE122:BE125))*I35),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ROUND((SUM(BF122:BF125)),  2)</f>
        <v>0</v>
      </c>
      <c r="G36" s="35"/>
      <c r="H36" s="35"/>
      <c r="I36" s="161">
        <v>0.14999999999999999</v>
      </c>
      <c r="J36" s="160">
        <f>ROUND(((SUM(BF122:BF125))*I36),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ROUND((SUM(BG122:BG125)),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ROUND((SUM(BH122:BH125)),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ROUND((SUM(BI122:BI125)),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>Oprava trakčního vedení na trati Ústí n.L. západ-Bílina, 2.etapa (PD)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90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91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92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2 - dozor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15. 3. 2023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95</v>
      </c>
      <c r="D96" s="182"/>
      <c r="E96" s="182"/>
      <c r="F96" s="182"/>
      <c r="G96" s="182"/>
      <c r="H96" s="182"/>
      <c r="I96" s="182"/>
      <c r="J96" s="183" t="s">
        <v>96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97</v>
      </c>
      <c r="D98" s="37"/>
      <c r="E98" s="37"/>
      <c r="F98" s="37"/>
      <c r="G98" s="37"/>
      <c r="H98" s="37"/>
      <c r="I98" s="37"/>
      <c r="J98" s="107">
        <f>J122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98</v>
      </c>
    </row>
    <row r="99" s="9" customFormat="1" ht="24.96" customHeight="1">
      <c r="A99" s="9"/>
      <c r="B99" s="185"/>
      <c r="C99" s="186"/>
      <c r="D99" s="187" t="s">
        <v>99</v>
      </c>
      <c r="E99" s="188"/>
      <c r="F99" s="188"/>
      <c r="G99" s="188"/>
      <c r="H99" s="188"/>
      <c r="I99" s="188"/>
      <c r="J99" s="189">
        <f>J123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30"/>
      <c r="C100" s="130"/>
      <c r="D100" s="231" t="s">
        <v>125</v>
      </c>
      <c r="E100" s="232"/>
      <c r="F100" s="232"/>
      <c r="G100" s="232"/>
      <c r="H100" s="232"/>
      <c r="I100" s="232"/>
      <c r="J100" s="233">
        <f>J124</f>
        <v>0</v>
      </c>
      <c r="K100" s="130"/>
      <c r="L100" s="234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100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6.25" customHeight="1">
      <c r="A110" s="35"/>
      <c r="B110" s="36"/>
      <c r="C110" s="37"/>
      <c r="D110" s="37"/>
      <c r="E110" s="180" t="str">
        <f>E7</f>
        <v>Oprava trakčního vedení na trati Ústí n.L. západ-Bílina, 2.etapa (PD)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90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="2" customFormat="1" ht="16.5" customHeight="1">
      <c r="A112" s="35"/>
      <c r="B112" s="36"/>
      <c r="C112" s="37"/>
      <c r="D112" s="37"/>
      <c r="E112" s="180" t="s">
        <v>91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92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E11</f>
        <v>2 - dozor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F14</f>
        <v xml:space="preserve"> </v>
      </c>
      <c r="G116" s="37"/>
      <c r="H116" s="37"/>
      <c r="I116" s="29" t="s">
        <v>22</v>
      </c>
      <c r="J116" s="76" t="str">
        <f>IF(J14="","",J14)</f>
        <v>15. 3. 2023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E17</f>
        <v xml:space="preserve"> </v>
      </c>
      <c r="G118" s="37"/>
      <c r="H118" s="37"/>
      <c r="I118" s="29" t="s">
        <v>29</v>
      </c>
      <c r="J118" s="33" t="str">
        <f>E23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IF(E20="","",E20)</f>
        <v>Vyplň údaj</v>
      </c>
      <c r="G119" s="37"/>
      <c r="H119" s="37"/>
      <c r="I119" s="29" t="s">
        <v>31</v>
      </c>
      <c r="J119" s="33" t="str">
        <f>E26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0" customFormat="1" ht="29.28" customHeight="1">
      <c r="A121" s="191"/>
      <c r="B121" s="192"/>
      <c r="C121" s="193" t="s">
        <v>101</v>
      </c>
      <c r="D121" s="194" t="s">
        <v>58</v>
      </c>
      <c r="E121" s="194" t="s">
        <v>54</v>
      </c>
      <c r="F121" s="194" t="s">
        <v>55</v>
      </c>
      <c r="G121" s="194" t="s">
        <v>102</v>
      </c>
      <c r="H121" s="194" t="s">
        <v>103</v>
      </c>
      <c r="I121" s="194" t="s">
        <v>104</v>
      </c>
      <c r="J121" s="194" t="s">
        <v>96</v>
      </c>
      <c r="K121" s="195" t="s">
        <v>105</v>
      </c>
      <c r="L121" s="196"/>
      <c r="M121" s="97" t="s">
        <v>1</v>
      </c>
      <c r="N121" s="98" t="s">
        <v>37</v>
      </c>
      <c r="O121" s="98" t="s">
        <v>106</v>
      </c>
      <c r="P121" s="98" t="s">
        <v>107</v>
      </c>
      <c r="Q121" s="98" t="s">
        <v>108</v>
      </c>
      <c r="R121" s="98" t="s">
        <v>109</v>
      </c>
      <c r="S121" s="98" t="s">
        <v>110</v>
      </c>
      <c r="T121" s="99" t="s">
        <v>111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5"/>
      <c r="B122" s="36"/>
      <c r="C122" s="104" t="s">
        <v>112</v>
      </c>
      <c r="D122" s="37"/>
      <c r="E122" s="37"/>
      <c r="F122" s="37"/>
      <c r="G122" s="37"/>
      <c r="H122" s="37"/>
      <c r="I122" s="37"/>
      <c r="J122" s="197">
        <f>BK122</f>
        <v>0</v>
      </c>
      <c r="K122" s="37"/>
      <c r="L122" s="41"/>
      <c r="M122" s="100"/>
      <c r="N122" s="198"/>
      <c r="O122" s="101"/>
      <c r="P122" s="199">
        <f>P123</f>
        <v>0</v>
      </c>
      <c r="Q122" s="101"/>
      <c r="R122" s="199">
        <f>R123</f>
        <v>0</v>
      </c>
      <c r="S122" s="101"/>
      <c r="T122" s="200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72</v>
      </c>
      <c r="AU122" s="14" t="s">
        <v>98</v>
      </c>
      <c r="BK122" s="201">
        <f>BK123</f>
        <v>0</v>
      </c>
    </row>
    <row r="123" s="11" customFormat="1" ht="25.92" customHeight="1">
      <c r="A123" s="11"/>
      <c r="B123" s="202"/>
      <c r="C123" s="203"/>
      <c r="D123" s="204" t="s">
        <v>72</v>
      </c>
      <c r="E123" s="205" t="s">
        <v>113</v>
      </c>
      <c r="F123" s="205" t="s">
        <v>114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</f>
        <v>0</v>
      </c>
      <c r="Q123" s="210"/>
      <c r="R123" s="211">
        <f>R124</f>
        <v>0</v>
      </c>
      <c r="S123" s="210"/>
      <c r="T123" s="212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3" t="s">
        <v>115</v>
      </c>
      <c r="AT123" s="214" t="s">
        <v>72</v>
      </c>
      <c r="AU123" s="214" t="s">
        <v>73</v>
      </c>
      <c r="AY123" s="213" t="s">
        <v>116</v>
      </c>
      <c r="BK123" s="215">
        <f>BK124</f>
        <v>0</v>
      </c>
    </row>
    <row r="124" s="11" customFormat="1" ht="22.8" customHeight="1">
      <c r="A124" s="11"/>
      <c r="B124" s="202"/>
      <c r="C124" s="203"/>
      <c r="D124" s="204" t="s">
        <v>72</v>
      </c>
      <c r="E124" s="235" t="s">
        <v>126</v>
      </c>
      <c r="F124" s="235" t="s">
        <v>127</v>
      </c>
      <c r="G124" s="203"/>
      <c r="H124" s="203"/>
      <c r="I124" s="206"/>
      <c r="J124" s="236">
        <f>BK124</f>
        <v>0</v>
      </c>
      <c r="K124" s="203"/>
      <c r="L124" s="208"/>
      <c r="M124" s="209"/>
      <c r="N124" s="210"/>
      <c r="O124" s="210"/>
      <c r="P124" s="211">
        <f>P125</f>
        <v>0</v>
      </c>
      <c r="Q124" s="210"/>
      <c r="R124" s="211">
        <f>R125</f>
        <v>0</v>
      </c>
      <c r="S124" s="210"/>
      <c r="T124" s="212">
        <f>T125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3" t="s">
        <v>115</v>
      </c>
      <c r="AT124" s="214" t="s">
        <v>72</v>
      </c>
      <c r="AU124" s="214" t="s">
        <v>80</v>
      </c>
      <c r="AY124" s="213" t="s">
        <v>116</v>
      </c>
      <c r="BK124" s="215">
        <f>BK125</f>
        <v>0</v>
      </c>
    </row>
    <row r="125" s="2" customFormat="1" ht="16.5" customHeight="1">
      <c r="A125" s="35"/>
      <c r="B125" s="36"/>
      <c r="C125" s="216" t="s">
        <v>80</v>
      </c>
      <c r="D125" s="216" t="s">
        <v>117</v>
      </c>
      <c r="E125" s="217" t="s">
        <v>128</v>
      </c>
      <c r="F125" s="218" t="s">
        <v>129</v>
      </c>
      <c r="G125" s="219" t="s">
        <v>130</v>
      </c>
      <c r="H125" s="237">
        <v>100</v>
      </c>
      <c r="I125" s="221"/>
      <c r="J125" s="222">
        <f>ROUND(I125*H125,2)</f>
        <v>0</v>
      </c>
      <c r="K125" s="218" t="s">
        <v>131</v>
      </c>
      <c r="L125" s="41"/>
      <c r="M125" s="223" t="s">
        <v>1</v>
      </c>
      <c r="N125" s="224" t="s">
        <v>38</v>
      </c>
      <c r="O125" s="225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132</v>
      </c>
      <c r="AT125" s="228" t="s">
        <v>117</v>
      </c>
      <c r="AU125" s="228" t="s">
        <v>82</v>
      </c>
      <c r="AY125" s="14" t="s">
        <v>116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80</v>
      </c>
      <c r="BK125" s="229">
        <f>ROUND(I125*H125,2)</f>
        <v>0</v>
      </c>
      <c r="BL125" s="14" t="s">
        <v>132</v>
      </c>
      <c r="BM125" s="228" t="s">
        <v>133</v>
      </c>
    </row>
    <row r="126" s="2" customFormat="1" ht="6.96" customHeight="1">
      <c r="A126" s="35"/>
      <c r="B126" s="63"/>
      <c r="C126" s="64"/>
      <c r="D126" s="64"/>
      <c r="E126" s="64"/>
      <c r="F126" s="64"/>
      <c r="G126" s="64"/>
      <c r="H126" s="64"/>
      <c r="I126" s="64"/>
      <c r="J126" s="64"/>
      <c r="K126" s="64"/>
      <c r="L126" s="41"/>
      <c r="M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</sheetData>
  <sheetProtection sheet="1" autoFilter="0" formatColumns="0" formatRows="0" objects="1" scenarios="1" spinCount="100000" saltValue="Kc2v63NBKmEeLxIz2L6kWlfLgj3Ao7KI/UqzO8eta09UKKLFjYCp6yy3RYsg+xHDVae/dHm+dCmHhzy3WUn5Iw==" hashValue="PRch5O+HpuCagFjsm9hKWvNI2zylP71Fc+val17WD16tiVuxCj0vJKMAfrqfuhMFILCOUfiLM6TDIGHEMy069g==" algorithmName="SHA-512" password="CC35"/>
  <autoFilter ref="C121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Jilich Radek</dc:creator>
  <cp:lastModifiedBy>Jilich Radek</cp:lastModifiedBy>
  <dcterms:created xsi:type="dcterms:W3CDTF">2023-04-11T06:32:04Z</dcterms:created>
  <dcterms:modified xsi:type="dcterms:W3CDTF">2023-04-11T06:32:09Z</dcterms:modified>
</cp:coreProperties>
</file>